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calcPr fullCalcOnLoad="1"/>
  <sheets>
    <sheet name="Read me" sheetId="1" r:id="rId1"/>
    <sheet name="Partners" sheetId="2" r:id="rId2"/>
    <sheet name="Referrals and deals" sheetId="3" r:id="rId3"/>
    <sheet name="Commissions" sheetId="4" r:id="rId4"/>
    <sheet name="Partner summary" sheetId="5" r:id="rId5"/>
    <sheet name="Tiers" sheetId="6" r:id="rId6"/>
    <sheet name="Allowed values" sheetId="7" r:id="rId7"/>
  </sheets>
</workbook>
</file>

<file path=xl/sharedStrings.xml><?xml version="1.0" encoding="utf-8"?>
<sst xmlns="http://schemas.openxmlformats.org/spreadsheetml/2006/main" count="124" uniqueCount="124">
  <si>
    <t xml:space="preserve">Sheet</t>
  </si>
  <si>
    <t xml:space="preserve">What it's for</t>
  </si>
  <si>
    <t xml:space="preserve">Partners</t>
  </si>
  <si>
    <t xml:space="preserve">One row per partner: type, tier, manager, contact, agreement and commission rate</t>
  </si>
  <si>
    <t xml:space="preserve">Referrals and deals</t>
  </si>
  <si>
    <t xml:space="preserve">One row per referral or registered deal, from the day it arrives to won or lost</t>
  </si>
  <si>
    <t xml:space="preserve">Commissions</t>
  </si>
  <si>
    <t xml:space="preserve">One row per commission, calculated from revenue you have collected</t>
  </si>
  <si>
    <t xml:space="preserve">Partner summary</t>
  </si>
  <si>
    <t xml:space="preserve">Referrals, wins, revenue and commission per partner, calculated for you</t>
  </si>
  <si>
    <t xml:space="preserve">Tiers</t>
  </si>
  <si>
    <t xml:space="preserve">Your tier levels, who qualifies and what each one earns</t>
  </si>
  <si>
    <t xml:space="preserve">Allowed values</t>
  </si>
  <si>
    <t xml:space="preserve">The status and type values to use, so filters and formulas keep working</t>
  </si>
  <si>
    <t xml:space="preserve">Partner</t>
  </si>
  <si>
    <t xml:space="preserve">Type</t>
  </si>
  <si>
    <t xml:space="preserve">Tier</t>
  </si>
  <si>
    <t xml:space="preserve">Partner manager</t>
  </si>
  <si>
    <t xml:space="preserve">Main contact</t>
  </si>
  <si>
    <t xml:space="preserve">Email</t>
  </si>
  <si>
    <t xml:space="preserve">Status</t>
  </si>
  <si>
    <t xml:space="preserve">Agreement signed</t>
  </si>
  <si>
    <t xml:space="preserve">Joined</t>
  </si>
  <si>
    <t xml:space="preserve">Commission rate</t>
  </si>
  <si>
    <t xml:space="preserve">Brightline Agency</t>
  </si>
  <si>
    <t xml:space="preserve">Agency</t>
  </si>
  <si>
    <t xml:space="preserve">Silver</t>
  </si>
  <si>
    <t xml:space="preserve">Alex Morgan</t>
  </si>
  <si>
    <t xml:space="preserve">Priya Raman</t>
  </si>
  <si>
    <t xml:space="preserve">priya@brightline.example</t>
  </si>
  <si>
    <t xml:space="preserve">Active</t>
  </si>
  <si>
    <t xml:space="preserve">Yes</t>
  </si>
  <si>
    <t xml:space="preserve">2026-01-12</t>
  </si>
  <si>
    <t xml:space="preserve">Cobalt Consulting</t>
  </si>
  <si>
    <t xml:space="preserve">Referral</t>
  </si>
  <si>
    <t xml:space="preserve">Marcus Lee</t>
  </si>
  <si>
    <t xml:space="preserve">marcus@cobalt.example</t>
  </si>
  <si>
    <t xml:space="preserve">2026-03-04</t>
  </si>
  <si>
    <t xml:space="preserve">Signal Partners</t>
  </si>
  <si>
    <t xml:space="preserve">Reseller</t>
  </si>
  <si>
    <t xml:space="preserve">Gold</t>
  </si>
  <si>
    <t xml:space="preserve">Jordan Ellis</t>
  </si>
  <si>
    <t xml:space="preserve">Dana Okafor</t>
  </si>
  <si>
    <t xml:space="preserve">dana@signal.example</t>
  </si>
  <si>
    <t xml:space="preserve">2026-05-19</t>
  </si>
  <si>
    <t xml:space="preserve">Date referred</t>
  </si>
  <si>
    <t xml:space="preserve">Partner rep</t>
  </si>
  <si>
    <t xml:space="preserve">Customer</t>
  </si>
  <si>
    <t xml:space="preserve">Customer contact</t>
  </si>
  <si>
    <t xml:space="preserve">Stage</t>
  </si>
  <si>
    <t xml:space="preserve">Deal value</t>
  </si>
  <si>
    <t xml:space="preserve">Expected close</t>
  </si>
  <si>
    <t xml:space="preserve">Protected until</t>
  </si>
  <si>
    <t xml:space="preserve">Notes</t>
  </si>
  <si>
    <t xml:space="preserve">2026-07-02</t>
  </si>
  <si>
    <t xml:space="preserve">Hawk Digital</t>
  </si>
  <si>
    <t xml:space="preserve">Sam Carter</t>
  </si>
  <si>
    <t xml:space="preserve">Closed won</t>
  </si>
  <si>
    <t xml:space="preserve">Won</t>
  </si>
  <si>
    <t xml:space="preserve">2026-08-28</t>
  </si>
  <si>
    <t xml:space="preserve">2026-09-30</t>
  </si>
  <si>
    <t xml:space="preserve">Annual plan</t>
  </si>
  <si>
    <t xml:space="preserve">2026-07-21</t>
  </si>
  <si>
    <t xml:space="preserve">Fjord Analytics</t>
  </si>
  <si>
    <t xml:space="preserve">Lena Holm</t>
  </si>
  <si>
    <t xml:space="preserve">Proposal</t>
  </si>
  <si>
    <t xml:space="preserve">Approved</t>
  </si>
  <si>
    <t xml:space="preserve">2026-10-15</t>
  </si>
  <si>
    <t xml:space="preserve">2026-10-19</t>
  </si>
  <si>
    <t xml:space="preserve">2026-08-05</t>
  </si>
  <si>
    <t xml:space="preserve">Lumen Health</t>
  </si>
  <si>
    <t xml:space="preserve">Ravi Shah</t>
  </si>
  <si>
    <t xml:space="preserve">New</t>
  </si>
  <si>
    <t xml:space="preserve">Pending</t>
  </si>
  <si>
    <t xml:space="preserve">Waiting on review</t>
  </si>
  <si>
    <t xml:space="preserve">2026-06-11</t>
  </si>
  <si>
    <t xml:space="preserve">Atlas Logistics</t>
  </si>
  <si>
    <t xml:space="preserve">Erin Walsh</t>
  </si>
  <si>
    <t xml:space="preserve">Deal registration</t>
  </si>
  <si>
    <t xml:space="preserve">2026-09-04</t>
  </si>
  <si>
    <t xml:space="preserve">2026-09-09</t>
  </si>
  <si>
    <t xml:space="preserve">Billed in two halves</t>
  </si>
  <si>
    <t xml:space="preserve">2026-06-24</t>
  </si>
  <si>
    <t xml:space="preserve">Harbour &amp; Co</t>
  </si>
  <si>
    <t xml:space="preserve">Tom Price</t>
  </si>
  <si>
    <t xml:space="preserve">Closed lost</t>
  </si>
  <si>
    <t xml:space="preserve">Lost</t>
  </si>
  <si>
    <t xml:space="preserve">2026-08-01</t>
  </si>
  <si>
    <t xml:space="preserve">2026-09-22</t>
  </si>
  <si>
    <t xml:space="preserve">Chose a competitor</t>
  </si>
  <si>
    <t xml:space="preserve">2026-08-18</t>
  </si>
  <si>
    <t xml:space="preserve">Kestrel Foods</t>
  </si>
  <si>
    <t xml:space="preserve">Nina Ross</t>
  </si>
  <si>
    <t xml:space="preserve">Negotiation</t>
  </si>
  <si>
    <t xml:space="preserve">2026-10-30</t>
  </si>
  <si>
    <t xml:space="preserve">2026-11-16</t>
  </si>
  <si>
    <t xml:space="preserve">Revenue collected</t>
  </si>
  <si>
    <t xml:space="preserve">Commission</t>
  </si>
  <si>
    <t xml:space="preserve">Approved by</t>
  </si>
  <si>
    <t xml:space="preserve">Paid date</t>
  </si>
  <si>
    <t xml:space="preserve">Paid</t>
  </si>
  <si>
    <t xml:space="preserve">Total</t>
  </si>
  <si>
    <t xml:space="preserve">Referrals</t>
  </si>
  <si>
    <t xml:space="preserve">Won value</t>
  </si>
  <si>
    <t xml:space="preserve">Commission earned</t>
  </si>
  <si>
    <t xml:space="preserve">Commission paid</t>
  </si>
  <si>
    <t xml:space="preserve">Who qualifies</t>
  </si>
  <si>
    <t xml:space="preserve">Benefits</t>
  </si>
  <si>
    <t xml:space="preserve">Every approved partner</t>
  </si>
  <si>
    <t xml:space="preserve">Referral link, co-branded one-pager, partner newsletter</t>
  </si>
  <si>
    <t xml:space="preserve">Resellers, or 3 or more won deals in the last 12 months</t>
  </si>
  <si>
    <t xml:space="preserve">Higher rate, joint marketing, quarterly business review</t>
  </si>
  <si>
    <t xml:space="preserve">Field</t>
  </si>
  <si>
    <t xml:space="preserve">Use one of</t>
  </si>
  <si>
    <t xml:space="preserve">Partner type</t>
  </si>
  <si>
    <t xml:space="preserve">Referral, Reseller, Agency, Technology</t>
  </si>
  <si>
    <t xml:space="preserve">Partner status</t>
  </si>
  <si>
    <t xml:space="preserve">Onboarding, Active, Inactive</t>
  </si>
  <si>
    <t xml:space="preserve">Referral type</t>
  </si>
  <si>
    <t xml:space="preserve">Referral, Deal registration</t>
  </si>
  <si>
    <t xml:space="preserve">Referral status</t>
  </si>
  <si>
    <t xml:space="preserve">Pending, Approved, Rejected, Won, Lost</t>
  </si>
  <si>
    <t xml:space="preserve">Commission status</t>
  </si>
  <si>
    <t xml:space="preserve">Pending, Approved, Paid, Reversed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</si>
</sst>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828"/>
        <bgColor indexed="64"/>
      </patternFill>
    </fill>
  </fills>
  <borders count="2">
    <border/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wrapText="1" vertical="top"/>
    </xf>
    <xf numFmtId="164" fontId="0" fillId="0" borderId="1" xfId="0" applyNumberFormat="1" applyBorder="1"/>
    <xf numFmtId="9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60" customWidth="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2" t="s">
        <v>10</v>
      </c>
      <c r="B6" s="2" t="s">
        <v>11</v>
      </c>
    </row>
    <row r="7">
      <c r="A7" s="2" t="s">
        <v>12</v>
      </c>
      <c r="B7" s="2" t="s">
        <v>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12" customWidth="1"/>
    <col min="3" max="3" width="12" customWidth="1"/>
    <col min="4" max="4" width="19" customWidth="1"/>
    <col min="5" max="5" width="16" customWidth="1"/>
    <col min="6" max="6" width="28" customWidth="1"/>
    <col min="7" max="7" width="12" customWidth="1"/>
    <col min="8" max="8" width="20" customWidth="1"/>
    <col min="9" max="9" width="14" customWidth="1"/>
    <col min="10" max="10" width="19" customWidth="1"/>
  </cols>
  <sheetData>
    <row r="1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</row>
    <row r="2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4">
        <v>0.1</v>
      </c>
    </row>
    <row r="3">
      <c r="A3" s="2" t="s">
        <v>33</v>
      </c>
      <c r="B3" s="2" t="s">
        <v>34</v>
      </c>
      <c r="C3" s="2" t="s">
        <v>26</v>
      </c>
      <c r="D3" s="2" t="s">
        <v>27</v>
      </c>
      <c r="E3" s="2" t="s">
        <v>35</v>
      </c>
      <c r="F3" s="2" t="s">
        <v>36</v>
      </c>
      <c r="G3" s="2" t="s">
        <v>30</v>
      </c>
      <c r="H3" s="2" t="s">
        <v>31</v>
      </c>
      <c r="I3" s="2" t="s">
        <v>37</v>
      </c>
      <c r="J3" s="4">
        <v>0.1</v>
      </c>
    </row>
    <row r="4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30</v>
      </c>
      <c r="H4" s="2" t="s">
        <v>31</v>
      </c>
      <c r="I4" s="2" t="s">
        <v>44</v>
      </c>
      <c r="J4" s="4">
        <v>0.15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1" customWidth="1"/>
    <col min="3" max="3" width="15" customWidth="1"/>
    <col min="4" max="4" width="19" customWidth="1"/>
    <col min="5" max="5" width="20" customWidth="1"/>
    <col min="6" max="6" width="21" customWidth="1"/>
    <col min="7" max="7" width="15" customWidth="1"/>
    <col min="8" max="8" width="12" customWidth="1"/>
    <col min="9" max="9" width="14" customWidth="1"/>
    <col min="10" max="10" width="18" customWidth="1"/>
    <col min="11" max="11" width="19" customWidth="1"/>
    <col min="12" max="12" width="24" customWidth="1"/>
  </cols>
  <sheetData>
    <row r="1">
      <c r="A1" s="1" t="s">
        <v>45</v>
      </c>
      <c r="B1" s="1" t="s">
        <v>14</v>
      </c>
      <c r="C1" s="1" t="s">
        <v>46</v>
      </c>
      <c r="D1" s="1" t="s">
        <v>47</v>
      </c>
      <c r="E1" s="1" t="s">
        <v>48</v>
      </c>
      <c r="F1" s="1" t="s">
        <v>15</v>
      </c>
      <c r="G1" s="1" t="s">
        <v>49</v>
      </c>
      <c r="H1" s="1" t="s">
        <v>20</v>
      </c>
      <c r="I1" s="1" t="s">
        <v>50</v>
      </c>
      <c r="J1" s="1" t="s">
        <v>51</v>
      </c>
      <c r="K1" s="1" t="s">
        <v>52</v>
      </c>
      <c r="L1" s="1" t="s">
        <v>53</v>
      </c>
    </row>
    <row r="2">
      <c r="A2" s="2" t="s">
        <v>54</v>
      </c>
      <c r="B2" s="2" t="s">
        <v>24</v>
      </c>
      <c r="C2" s="2" t="s">
        <v>28</v>
      </c>
      <c r="D2" s="2" t="s">
        <v>55</v>
      </c>
      <c r="E2" s="2" t="s">
        <v>56</v>
      </c>
      <c r="F2" s="2" t="s">
        <v>34</v>
      </c>
      <c r="G2" s="2" t="s">
        <v>57</v>
      </c>
      <c r="H2" s="2" t="s">
        <v>58</v>
      </c>
      <c r="I2" s="3">
        <v>18000</v>
      </c>
      <c r="J2" s="2" t="s">
        <v>59</v>
      </c>
      <c r="K2" s="2" t="s">
        <v>60</v>
      </c>
      <c r="L2" s="2" t="s">
        <v>61</v>
      </c>
    </row>
    <row r="3">
      <c r="A3" s="2" t="s">
        <v>62</v>
      </c>
      <c r="B3" s="2" t="s">
        <v>24</v>
      </c>
      <c r="C3" s="2" t="s">
        <v>28</v>
      </c>
      <c r="D3" s="2" t="s">
        <v>63</v>
      </c>
      <c r="E3" s="2" t="s">
        <v>64</v>
      </c>
      <c r="F3" s="2" t="s">
        <v>34</v>
      </c>
      <c r="G3" s="2" t="s">
        <v>65</v>
      </c>
      <c r="H3" s="2" t="s">
        <v>66</v>
      </c>
      <c r="I3" s="3">
        <v>9500</v>
      </c>
      <c r="J3" s="2" t="s">
        <v>67</v>
      </c>
      <c r="K3" s="2" t="s">
        <v>68</v>
      </c>
      <c r="L3" s="2"/>
    </row>
    <row r="4">
      <c r="A4" s="2" t="s">
        <v>69</v>
      </c>
      <c r="B4" s="2" t="s">
        <v>33</v>
      </c>
      <c r="C4" s="2" t="s">
        <v>35</v>
      </c>
      <c r="D4" s="2" t="s">
        <v>70</v>
      </c>
      <c r="E4" s="2" t="s">
        <v>71</v>
      </c>
      <c r="F4" s="2" t="s">
        <v>34</v>
      </c>
      <c r="G4" s="2" t="s">
        <v>72</v>
      </c>
      <c r="H4" s="2" t="s">
        <v>73</v>
      </c>
      <c r="I4" s="2"/>
      <c r="J4" s="2"/>
      <c r="K4" s="2"/>
      <c r="L4" s="2" t="s">
        <v>74</v>
      </c>
    </row>
    <row r="5">
      <c r="A5" s="2" t="s">
        <v>75</v>
      </c>
      <c r="B5" s="2" t="s">
        <v>33</v>
      </c>
      <c r="C5" s="2" t="s">
        <v>35</v>
      </c>
      <c r="D5" s="2" t="s">
        <v>76</v>
      </c>
      <c r="E5" s="2" t="s">
        <v>77</v>
      </c>
      <c r="F5" s="2" t="s">
        <v>78</v>
      </c>
      <c r="G5" s="2" t="s">
        <v>57</v>
      </c>
      <c r="H5" s="2" t="s">
        <v>58</v>
      </c>
      <c r="I5" s="3">
        <v>24000</v>
      </c>
      <c r="J5" s="2" t="s">
        <v>79</v>
      </c>
      <c r="K5" s="2" t="s">
        <v>80</v>
      </c>
      <c r="L5" s="2" t="s">
        <v>81</v>
      </c>
    </row>
    <row r="6">
      <c r="A6" s="2" t="s">
        <v>82</v>
      </c>
      <c r="B6" s="2" t="s">
        <v>38</v>
      </c>
      <c r="C6" s="2" t="s">
        <v>42</v>
      </c>
      <c r="D6" s="2" t="s">
        <v>83</v>
      </c>
      <c r="E6" s="2" t="s">
        <v>84</v>
      </c>
      <c r="F6" s="2" t="s">
        <v>78</v>
      </c>
      <c r="G6" s="2" t="s">
        <v>85</v>
      </c>
      <c r="H6" s="2" t="s">
        <v>86</v>
      </c>
      <c r="I6" s="3">
        <v>6000</v>
      </c>
      <c r="J6" s="2" t="s">
        <v>87</v>
      </c>
      <c r="K6" s="2" t="s">
        <v>88</v>
      </c>
      <c r="L6" s="2" t="s">
        <v>89</v>
      </c>
    </row>
    <row r="7">
      <c r="A7" s="2" t="s">
        <v>90</v>
      </c>
      <c r="B7" s="2" t="s">
        <v>38</v>
      </c>
      <c r="C7" s="2" t="s">
        <v>42</v>
      </c>
      <c r="D7" s="2" t="s">
        <v>91</v>
      </c>
      <c r="E7" s="2" t="s">
        <v>92</v>
      </c>
      <c r="F7" s="2" t="s">
        <v>78</v>
      </c>
      <c r="G7" s="2" t="s">
        <v>93</v>
      </c>
      <c r="H7" s="2" t="s">
        <v>66</v>
      </c>
      <c r="I7" s="3">
        <v>14200</v>
      </c>
      <c r="J7" s="2" t="s">
        <v>94</v>
      </c>
      <c r="K7" s="2" t="s">
        <v>95</v>
      </c>
      <c r="L7" s="2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1" customWidth="1"/>
    <col min="3" max="3" width="21" customWidth="1"/>
    <col min="4" max="4" width="19" customWidth="1"/>
    <col min="5" max="5" width="15" customWidth="1"/>
    <col min="6" max="6" width="12" customWidth="1"/>
    <col min="7" max="7" width="15" customWidth="1"/>
    <col min="8" max="8" width="14" customWidth="1"/>
  </cols>
  <sheetData>
    <row r="1">
      <c r="A1" s="1" t="s">
        <v>47</v>
      </c>
      <c r="B1" s="1" t="s">
        <v>14</v>
      </c>
      <c r="C1" s="1" t="s">
        <v>96</v>
      </c>
      <c r="D1" s="1" t="s">
        <v>23</v>
      </c>
      <c r="E1" s="1" t="s">
        <v>97</v>
      </c>
      <c r="F1" s="1" t="s">
        <v>20</v>
      </c>
      <c r="G1" s="1" t="s">
        <v>98</v>
      </c>
      <c r="H1" s="1" t="s">
        <v>99</v>
      </c>
    </row>
    <row r="2">
      <c r="A2" s="2" t="s">
        <v>55</v>
      </c>
      <c r="B2" s="2" t="s">
        <v>24</v>
      </c>
      <c r="C2" s="3">
        <v>18000</v>
      </c>
      <c r="D2" s="4">
        <v>0.1</v>
      </c>
      <c r="E2" s="3">
        <f>C2*D2</f>
        <v>1800</v>
      </c>
      <c r="F2" s="2" t="s">
        <v>100</v>
      </c>
      <c r="G2" s="2" t="s">
        <v>27</v>
      </c>
      <c r="H2" s="2" t="s">
        <v>60</v>
      </c>
    </row>
    <row r="3">
      <c r="A3" s="2" t="s">
        <v>76</v>
      </c>
      <c r="B3" s="2" t="s">
        <v>33</v>
      </c>
      <c r="C3" s="3">
        <v>12000</v>
      </c>
      <c r="D3" s="4">
        <v>0.1</v>
      </c>
      <c r="E3" s="3">
        <f>C3*D3</f>
        <v>1200</v>
      </c>
      <c r="F3" s="2" t="s">
        <v>66</v>
      </c>
      <c r="G3" s="2" t="s">
        <v>27</v>
      </c>
      <c r="H3" s="2"/>
    </row>
    <row r="4">
      <c r="A4" s="2" t="s">
        <v>101</v>
      </c>
      <c r="B4" s="2"/>
      <c r="C4" s="3">
        <f>SUM(C2:C3)</f>
        <v>30000</v>
      </c>
      <c r="D4" s="2"/>
      <c r="E4" s="3">
        <f>SUM(E2:E3)</f>
        <v>3000</v>
      </c>
      <c r="F4" s="2"/>
      <c r="G4" s="2"/>
      <c r="H4" s="2"/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42" customWidth="1"/>
    <col min="3" max="3" width="60" customWidth="1"/>
    <col min="4" max="4" width="60" customWidth="1"/>
    <col min="5" max="5" width="46" customWidth="1"/>
    <col min="6" max="6" width="60" customWidth="1"/>
  </cols>
  <sheetData>
    <row r="1">
      <c r="A1" s="1" t="s">
        <v>14</v>
      </c>
      <c r="B1" s="1" t="s">
        <v>102</v>
      </c>
      <c r="C1" s="1" t="s">
        <v>58</v>
      </c>
      <c r="D1" s="1" t="s">
        <v>103</v>
      </c>
      <c r="E1" s="1" t="s">
        <v>104</v>
      </c>
      <c r="F1" s="1" t="s">
        <v>105</v>
      </c>
    </row>
    <row r="2">
      <c r="A2" s="2" t="s">
        <v>24</v>
      </c>
      <c r="B2" s="2">
        <f>COUNTIF('Referrals and deals'!B:B,A2)</f>
        <v>2</v>
      </c>
      <c r="C2" s="2">
        <f>COUNTIFS('Referrals and deals'!B:B,A2,'Referrals and deals'!H:H,"Won")</f>
        <v>1</v>
      </c>
      <c r="D2" s="3">
        <f>SUMIFS('Referrals and deals'!I:I,'Referrals and deals'!B:B,A2,'Referrals and deals'!H:H,"Won")</f>
        <v>18000</v>
      </c>
      <c r="E2" s="3">
        <f>SUMIF(Commissions!B:B,A2,Commissions!E:E)</f>
        <v>1800</v>
      </c>
      <c r="F2" s="3">
        <f>SUMIFS(Commissions!E:E,Commissions!B:B,A2,Commissions!F:F,"Paid")</f>
        <v>1800</v>
      </c>
    </row>
    <row r="3">
      <c r="A3" s="2" t="s">
        <v>33</v>
      </c>
      <c r="B3" s="2">
        <f>COUNTIF('Referrals and deals'!B:B,A3)</f>
        <v>2</v>
      </c>
      <c r="C3" s="2">
        <f>COUNTIFS('Referrals and deals'!B:B,A3,'Referrals and deals'!H:H,"Won")</f>
        <v>1</v>
      </c>
      <c r="D3" s="3">
        <f>SUMIFS('Referrals and deals'!I:I,'Referrals and deals'!B:B,A3,'Referrals and deals'!H:H,"Won")</f>
        <v>24000</v>
      </c>
      <c r="E3" s="3">
        <f>SUMIF(Commissions!B:B,A3,Commissions!E:E)</f>
        <v>1200</v>
      </c>
      <c r="F3" s="3">
        <f>SUMIFS(Commissions!E:E,Commissions!B:B,A3,Commissions!F:F,"Paid")</f>
        <v>0</v>
      </c>
    </row>
    <row r="4">
      <c r="A4" s="2" t="s">
        <v>38</v>
      </c>
      <c r="B4" s="2">
        <f>COUNTIF('Referrals and deals'!B:B,A4)</f>
        <v>2</v>
      </c>
      <c r="C4" s="2">
        <f>COUNTIFS('Referrals and deals'!B:B,A4,'Referrals and deals'!H:H,"Won")</f>
        <v>0</v>
      </c>
      <c r="D4" s="3">
        <f>SUMIFS('Referrals and deals'!I:I,'Referrals and deals'!B:B,A4,'Referrals and deals'!H:H,"Won")</f>
        <v>0</v>
      </c>
      <c r="E4" s="3">
        <f>SUMIF(Commissions!B:B,A4,Commissions!E:E)</f>
        <v>0</v>
      </c>
      <c r="F4" s="3">
        <f>SUMIFS(Commissions!E:E,Commissions!B:B,A4,Commissions!F:F,"Paid")</f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9" customWidth="1"/>
    <col min="3" max="3" width="19" customWidth="1"/>
    <col min="4" max="4" width="59" customWidth="1"/>
  </cols>
  <sheetData>
    <row r="1">
      <c r="A1" s="1" t="s">
        <v>16</v>
      </c>
      <c r="B1" s="1" t="s">
        <v>106</v>
      </c>
      <c r="C1" s="1" t="s">
        <v>23</v>
      </c>
      <c r="D1" s="1" t="s">
        <v>107</v>
      </c>
    </row>
    <row r="2">
      <c r="A2" s="2" t="s">
        <v>26</v>
      </c>
      <c r="B2" s="2" t="s">
        <v>108</v>
      </c>
      <c r="C2" s="4">
        <v>0.1</v>
      </c>
      <c r="D2" s="2" t="s">
        <v>109</v>
      </c>
    </row>
    <row r="3">
      <c r="A3" s="2" t="s">
        <v>40</v>
      </c>
      <c r="B3" s="2" t="s">
        <v>110</v>
      </c>
      <c r="C3" s="4">
        <v>0.15</v>
      </c>
      <c r="D3" s="2" t="s">
        <v>111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42" customWidth="1"/>
  </cols>
  <sheetData>
    <row r="1">
      <c r="A1" s="1" t="s">
        <v>112</v>
      </c>
      <c r="B1" s="1" t="s">
        <v>113</v>
      </c>
    </row>
    <row r="2">
      <c r="A2" s="2" t="s">
        <v>114</v>
      </c>
      <c r="B2" s="2" t="s">
        <v>115</v>
      </c>
    </row>
    <row r="3">
      <c r="A3" s="2" t="s">
        <v>116</v>
      </c>
      <c r="B3" s="2" t="s">
        <v>117</v>
      </c>
    </row>
    <row r="4">
      <c r="A4" s="2" t="s">
        <v>118</v>
      </c>
      <c r="B4" s="2" t="s">
        <v>119</v>
      </c>
    </row>
    <row r="5">
      <c r="A5" s="2" t="s">
        <v>120</v>
      </c>
      <c r="B5" s="2" t="s">
        <v>121</v>
      </c>
    </row>
    <row r="6">
      <c r="A6" s="2" t="s">
        <v>122</v>
      </c>
      <c r="B6" s="2" t="s">
        <v>123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Partnership Tracker</dc:title>
  <dc:creator>Partner.io</dc:creator>
  <dcterms:created xsi:type="dcterms:W3CDTF">2026-01-01T00:00:00Z</dcterms:created>
</cp:coreProperties>
</file>